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7715" windowHeight="11055"/>
  </bookViews>
  <sheets>
    <sheet name="Tabelle1" sheetId="1" r:id="rId1"/>
    <sheet name="Tabelle2" sheetId="2" r:id="rId2"/>
    <sheet name="Tabelle3" sheetId="3" r:id="rId3"/>
  </sheets>
  <definedNames>
    <definedName name="Alter">Tabelle1!$B$7</definedName>
    <definedName name="BSA_DuBois">Tabelle1!#REF!</definedName>
    <definedName name="BSA_Haycock">Tabelle1!$B$12</definedName>
    <definedName name="BSA_Mosteller">Tabelle1!$B$11</definedName>
    <definedName name="CF">Tabelle1!$B$9</definedName>
    <definedName name="Gewicht">Tabelle1!$B$5</definedName>
    <definedName name="GFR_Schwartz1976">Tabelle1!$B$15</definedName>
    <definedName name="GFR_Schwartz1985">Tabelle1!$B$16</definedName>
    <definedName name="GFR_Schwartz2009bedside">Tabelle1!$B$17</definedName>
    <definedName name="Grösse">Tabelle1!$B$6</definedName>
    <definedName name="Kreat_umolL">Tabelle1!$B$8</definedName>
  </definedNames>
  <calcPr calcId="145621"/>
</workbook>
</file>

<file path=xl/calcChain.xml><?xml version="1.0" encoding="utf-8"?>
<calcChain xmlns="http://schemas.openxmlformats.org/spreadsheetml/2006/main">
  <c r="B12" i="1" l="1"/>
  <c r="B11" i="1"/>
  <c r="B15" i="1"/>
  <c r="D15" i="1" s="1"/>
  <c r="B16" i="1"/>
  <c r="B17" i="1"/>
  <c r="D17" i="1" l="1"/>
  <c r="D16" i="1"/>
</calcChain>
</file>

<file path=xl/sharedStrings.xml><?xml version="1.0" encoding="utf-8"?>
<sst xmlns="http://schemas.openxmlformats.org/spreadsheetml/2006/main" count="26" uniqueCount="22">
  <si>
    <t>Grösse</t>
  </si>
  <si>
    <t>Kreatinin</t>
  </si>
  <si>
    <t>Correction Factor Kreatinin (1 mg/dL = F x umol/L)</t>
  </si>
  <si>
    <t>GFR Schwartz 1976</t>
  </si>
  <si>
    <t>GFR Schwartz 1985</t>
  </si>
  <si>
    <t>GFR Schwartz 2009 (bedside)</t>
  </si>
  <si>
    <t>mL/min</t>
  </si>
  <si>
    <r>
      <t>mL/min/1.73 m</t>
    </r>
    <r>
      <rPr>
        <vertAlign val="superscript"/>
        <sz val="10"/>
        <color theme="1"/>
        <rFont val="Arial"/>
        <family val="2"/>
      </rPr>
      <t>2</t>
    </r>
  </si>
  <si>
    <t>kg</t>
  </si>
  <si>
    <t>cm</t>
  </si>
  <si>
    <t>Jahre</t>
  </si>
  <si>
    <t>umol/L</t>
  </si>
  <si>
    <r>
      <t>m</t>
    </r>
    <r>
      <rPr>
        <vertAlign val="superscript"/>
        <sz val="10"/>
        <color theme="1" tint="0.499984740745262"/>
        <rFont val="Arial"/>
        <family val="2"/>
      </rPr>
      <t>2</t>
    </r>
  </si>
  <si>
    <r>
      <t>m</t>
    </r>
    <r>
      <rPr>
        <vertAlign val="superscript"/>
        <sz val="10"/>
        <color theme="1"/>
        <rFont val="Arial"/>
        <family val="2"/>
      </rPr>
      <t>2</t>
    </r>
  </si>
  <si>
    <t>BSA Mosteller 1987</t>
  </si>
  <si>
    <t>BSA Haycock 1978</t>
  </si>
  <si>
    <t>Gewicht</t>
  </si>
  <si>
    <t>Alter</t>
  </si>
  <si>
    <t>BSA &amp; GFR Berechnung</t>
  </si>
  <si>
    <t>normierte GFR</t>
  </si>
  <si>
    <t>absolute GFR</t>
  </si>
  <si>
    <r>
      <rPr>
        <b/>
        <i/>
        <sz val="10"/>
        <color theme="4"/>
        <rFont val="Arial"/>
        <family val="2"/>
      </rPr>
      <t>Anmerkung für Änderungen:</t>
    </r>
    <r>
      <rPr>
        <i/>
        <sz val="10"/>
        <color theme="4"/>
        <rFont val="Arial"/>
        <family val="2"/>
      </rPr>
      <t xml:space="preserve"> Überprüfen -&gt; Blattschutz aufheben (kein Passwort erforderlich)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</si>
</sst>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color theme="1"/>
      <name val="Arial"/>
      <family val="2"/>
    </font>
    <font>
      <b/>
      <u/>
      <sz val="12"/>
      <color theme="1"/>
      <name val="Arial"/>
      <family val="2"/>
    </font>
    <font>
      <sz val="10"/>
      <color theme="1" tint="0.499984740745262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color theme="1" tint="0.499984740745262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i/>
      <sz val="10"/>
      <color theme="4"/>
      <name val="Arial"/>
      <family val="2"/>
    </font>
    <font>
      <b/>
      <i/>
      <sz val="10"/>
      <color theme="4"/>
      <name val="Arial"/>
      <family val="2"/>
    </font>
    <font>
      <sz val="10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1" fillId="2" borderId="0" xfId="0" applyFont="1" applyFill="1"/>
    <xf numFmtId="0" fontId="0" fillId="2" borderId="0" xfId="0" applyFont="1" applyFill="1"/>
    <xf numFmtId="2" fontId="0" fillId="2" borderId="0" xfId="0" applyNumberFormat="1" applyFont="1" applyFill="1"/>
    <xf numFmtId="0" fontId="2" fillId="2" borderId="0" xfId="0" applyFont="1" applyFill="1"/>
    <xf numFmtId="2" fontId="2" fillId="2" borderId="0" xfId="0" applyNumberFormat="1" applyFont="1" applyFill="1"/>
    <xf numFmtId="0" fontId="0" fillId="3" borderId="1" xfId="0" applyFill="1" applyBorder="1" applyProtection="1">
      <protection locked="0"/>
    </xf>
    <xf numFmtId="0" fontId="6" fillId="2" borderId="0" xfId="0" applyFont="1" applyFill="1"/>
    <xf numFmtId="0" fontId="7" fillId="2" borderId="0" xfId="0" applyFont="1" applyFill="1"/>
    <xf numFmtId="1" fontId="5" fillId="2" borderId="0" xfId="0" applyNumberFormat="1" applyFont="1" applyFill="1"/>
    <xf numFmtId="0" fontId="5" fillId="2" borderId="0" xfId="0" applyFont="1" applyFill="1"/>
    <xf numFmtId="164" fontId="5" fillId="2" borderId="0" xfId="0" applyNumberFormat="1" applyFont="1" applyFill="1"/>
    <xf numFmtId="0" fontId="8" fillId="2" borderId="0" xfId="0" applyFont="1" applyFill="1"/>
    <xf numFmtId="0" fontId="10" fillId="0" borderId="0" xfId="0" applyFont="1"/>
    <xf numFmtId="0" fontId="10" fillId="2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G23" sqref="G23"/>
    </sheetView>
  </sheetViews>
  <sheetFormatPr baseColWidth="10" defaultRowHeight="12.75" x14ac:dyDescent="0.2"/>
  <cols>
    <col min="1" max="1" width="43.5703125" bestFit="1" customWidth="1"/>
    <col min="3" max="3" width="21.7109375" bestFit="1" customWidth="1"/>
    <col min="4" max="4" width="6.7109375" bestFit="1" customWidth="1"/>
  </cols>
  <sheetData>
    <row r="1" spans="1:6" x14ac:dyDescent="0.2">
      <c r="A1" s="1"/>
      <c r="B1" s="1"/>
      <c r="C1" s="1"/>
      <c r="D1" s="1"/>
      <c r="E1" s="1"/>
      <c r="F1" s="1"/>
    </row>
    <row r="2" spans="1:6" x14ac:dyDescent="0.2">
      <c r="A2" s="1"/>
      <c r="B2" s="1"/>
      <c r="C2" s="1"/>
      <c r="D2" s="1"/>
      <c r="E2" s="1"/>
      <c r="F2" s="1"/>
    </row>
    <row r="3" spans="1:6" ht="15.75" x14ac:dyDescent="0.25">
      <c r="A3" s="3" t="s">
        <v>18</v>
      </c>
      <c r="B3" s="1"/>
      <c r="C3" s="1"/>
      <c r="D3" s="1"/>
      <c r="E3" s="1"/>
      <c r="F3" s="1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1" t="s">
        <v>16</v>
      </c>
      <c r="B5" s="8">
        <v>50</v>
      </c>
      <c r="C5" s="1" t="s">
        <v>8</v>
      </c>
      <c r="D5" s="1"/>
      <c r="E5" s="1"/>
      <c r="F5" s="1"/>
    </row>
    <row r="6" spans="1:6" x14ac:dyDescent="0.2">
      <c r="A6" s="1" t="s">
        <v>0</v>
      </c>
      <c r="B6" s="8">
        <v>130</v>
      </c>
      <c r="C6" s="1" t="s">
        <v>9</v>
      </c>
      <c r="D6" s="1"/>
      <c r="E6" s="1"/>
      <c r="F6" s="1"/>
    </row>
    <row r="7" spans="1:6" x14ac:dyDescent="0.2">
      <c r="A7" s="1" t="s">
        <v>17</v>
      </c>
      <c r="B7" s="8">
        <v>12</v>
      </c>
      <c r="C7" s="1" t="s">
        <v>10</v>
      </c>
      <c r="D7" s="1"/>
      <c r="E7" s="1"/>
      <c r="F7" s="1"/>
    </row>
    <row r="8" spans="1:6" x14ac:dyDescent="0.2">
      <c r="A8" s="1" t="s">
        <v>1</v>
      </c>
      <c r="B8" s="8">
        <v>31</v>
      </c>
      <c r="C8" s="1" t="s">
        <v>11</v>
      </c>
      <c r="D8" s="1"/>
      <c r="E8" s="1"/>
      <c r="F8" s="1"/>
    </row>
    <row r="9" spans="1:6" x14ac:dyDescent="0.2">
      <c r="A9" s="1" t="s">
        <v>2</v>
      </c>
      <c r="B9" s="1">
        <v>1.1299999999999999E-2</v>
      </c>
      <c r="C9" s="1"/>
      <c r="D9" s="1"/>
      <c r="E9" s="1"/>
      <c r="F9" s="1"/>
    </row>
    <row r="10" spans="1:6" x14ac:dyDescent="0.2">
      <c r="A10" s="1"/>
      <c r="B10" s="1"/>
      <c r="C10" s="1"/>
      <c r="D10" s="1"/>
      <c r="E10" s="1"/>
      <c r="F10" s="1"/>
    </row>
    <row r="11" spans="1:6" ht="14.25" x14ac:dyDescent="0.2">
      <c r="A11" s="4" t="s">
        <v>14</v>
      </c>
      <c r="B11" s="5">
        <f>SQRT((Grösse*Gewicht)/3600)</f>
        <v>1.3437096247164249</v>
      </c>
      <c r="C11" s="4" t="s">
        <v>13</v>
      </c>
      <c r="D11" s="1"/>
      <c r="E11" s="1"/>
      <c r="F11" s="1"/>
    </row>
    <row r="12" spans="1:6" ht="14.25" x14ac:dyDescent="0.2">
      <c r="A12" s="6" t="s">
        <v>15</v>
      </c>
      <c r="B12" s="7">
        <f>0.024265*Grösse^0.3964*Gewicht^0.5378</f>
        <v>1.3697884780760599</v>
      </c>
      <c r="C12" s="6" t="s">
        <v>12</v>
      </c>
      <c r="D12" s="6"/>
      <c r="E12" s="1"/>
      <c r="F12" s="1"/>
    </row>
    <row r="13" spans="1:6" x14ac:dyDescent="0.2">
      <c r="A13" s="6"/>
      <c r="B13" s="7"/>
      <c r="C13" s="6"/>
      <c r="D13" s="6"/>
      <c r="E13" s="1"/>
      <c r="F13" s="1"/>
    </row>
    <row r="14" spans="1:6" x14ac:dyDescent="0.2">
      <c r="A14" s="1"/>
      <c r="B14" s="9" t="s">
        <v>19</v>
      </c>
      <c r="C14" s="9"/>
      <c r="D14" s="10" t="s">
        <v>20</v>
      </c>
      <c r="E14" s="10"/>
      <c r="F14" s="1"/>
    </row>
    <row r="15" spans="1:6" ht="14.25" x14ac:dyDescent="0.2">
      <c r="A15" s="1" t="s">
        <v>3</v>
      </c>
      <c r="B15" s="2">
        <f>0.55*Grösse/(Kreat_umolL*CF)</f>
        <v>204.11076220382529</v>
      </c>
      <c r="C15" s="1" t="s">
        <v>7</v>
      </c>
      <c r="D15" s="11" t="str">
        <f>"=" &amp; ROUND(GFR_Schwartz1976*(BSA_Mosteller/1.73),1)</f>
        <v>=158.5</v>
      </c>
      <c r="E15" s="12" t="s">
        <v>6</v>
      </c>
      <c r="F15" s="1"/>
    </row>
    <row r="16" spans="1:6" ht="14.25" x14ac:dyDescent="0.2">
      <c r="A16" s="1" t="s">
        <v>4</v>
      </c>
      <c r="B16" s="2">
        <f>1.5*Alter+0.5*Grösse/(Kreat_umolL*CF)</f>
        <v>203.5552383671139</v>
      </c>
      <c r="C16" s="1" t="s">
        <v>7</v>
      </c>
      <c r="D16" s="13" t="str">
        <f>"=" &amp; ROUND(GFR_Schwartz1985*(BSA_Mosteller/1.73),1)</f>
        <v>=158.1</v>
      </c>
      <c r="E16" s="12" t="s">
        <v>6</v>
      </c>
      <c r="F16" s="1"/>
    </row>
    <row r="17" spans="1:6" ht="14.25" x14ac:dyDescent="0.2">
      <c r="A17" s="1" t="s">
        <v>5</v>
      </c>
      <c r="B17" s="2">
        <f>0.41*Grösse/(Kreat_umolL*CF)</f>
        <v>152.1552954610334</v>
      </c>
      <c r="C17" s="1" t="s">
        <v>7</v>
      </c>
      <c r="D17" s="13" t="str">
        <f>"=" &amp; ROUND(GFR_Schwartz2009bedside*(BSA_Mosteller/1.73),1)</f>
        <v>=118.2</v>
      </c>
      <c r="E17" s="12" t="s">
        <v>6</v>
      </c>
      <c r="F17" s="1"/>
    </row>
    <row r="18" spans="1:6" x14ac:dyDescent="0.2">
      <c r="A18" s="1"/>
      <c r="B18" s="2"/>
      <c r="C18" s="1"/>
      <c r="D18" s="1"/>
      <c r="E18" s="1"/>
      <c r="F18" s="1"/>
    </row>
    <row r="19" spans="1:6" x14ac:dyDescent="0.2">
      <c r="A19" s="1"/>
      <c r="B19" s="1"/>
      <c r="C19" s="1"/>
      <c r="D19" s="1"/>
      <c r="E19" s="1"/>
      <c r="F19" s="1"/>
    </row>
    <row r="20" spans="1:6" s="15" customFormat="1" x14ac:dyDescent="0.2">
      <c r="A20" s="14" t="s">
        <v>21</v>
      </c>
      <c r="B20" s="16"/>
      <c r="C20" s="16"/>
      <c r="D20" s="16"/>
      <c r="E20" s="16"/>
      <c r="F20" s="16"/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10</vt:i4>
      </vt:variant>
    </vt:vector>
  </HeadingPairs>
  <TitlesOfParts>
    <vt:vector size="13" baseType="lpstr">
      <vt:lpstr>Tabelle1</vt:lpstr>
      <vt:lpstr>Tabelle2</vt:lpstr>
      <vt:lpstr>Tabelle3</vt:lpstr>
      <vt:lpstr>Alter</vt:lpstr>
      <vt:lpstr>BSA_Haycock</vt:lpstr>
      <vt:lpstr>BSA_Mosteller</vt:lpstr>
      <vt:lpstr>CF</vt:lpstr>
      <vt:lpstr>Gewicht</vt:lpstr>
      <vt:lpstr>GFR_Schwartz1976</vt:lpstr>
      <vt:lpstr>GFR_Schwartz1985</vt:lpstr>
      <vt:lpstr>GFR_Schwartz2009bedside</vt:lpstr>
      <vt:lpstr>Grösse</vt:lpstr>
      <vt:lpstr>Kreat_umolL</vt:lpstr>
    </vt:vector>
  </TitlesOfParts>
  <Company>UKBB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Verena Gotta</dc:creator>
  <cp:lastModifiedBy>Verena Gotta</cp:lastModifiedBy>
  <dcterms:created xsi:type="dcterms:W3CDTF">2017-04-04T08:29:25Z</dcterms:created>
  <dcterms:modified xsi:type="dcterms:W3CDTF">2017-04-06T06:56:39Z</dcterms:modified>
</cp:coreProperties>
</file>